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ehl\OneDrive\Desktop\"/>
    </mc:Choice>
  </mc:AlternateContent>
  <xr:revisionPtr revIDLastSave="0" documentId="8_{5B469F4E-F8BF-42A7-BDFA-EF5F08BAAC57}" xr6:coauthVersionLast="47" xr6:coauthVersionMax="47" xr10:uidLastSave="{00000000-0000-0000-0000-000000000000}"/>
  <bookViews>
    <workbookView xWindow="-120" yWindow="-120" windowWidth="29040" windowHeight="15720" xr2:uid="{918B3869-0724-494B-8A19-63963ACF8C40}"/>
  </bookViews>
  <sheets>
    <sheet name="Teilneh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  <c r="E9" i="1"/>
  <c r="D9" i="1"/>
  <c r="C9" i="1"/>
  <c r="B9" i="1"/>
  <c r="F9" i="1" s="1"/>
  <c r="H9" i="1" s="1"/>
  <c r="E8" i="1"/>
  <c r="D8" i="1"/>
  <c r="C8" i="1"/>
  <c r="B8" i="1"/>
  <c r="E7" i="1"/>
  <c r="D7" i="1"/>
  <c r="C7" i="1"/>
  <c r="B7" i="1"/>
  <c r="F7" i="1" s="1"/>
  <c r="H7" i="1" s="1"/>
  <c r="D15" i="1"/>
  <c r="B15" i="1"/>
  <c r="C15" i="1"/>
  <c r="E15" i="1"/>
  <c r="E24" i="1"/>
  <c r="D24" i="1"/>
  <c r="C24" i="1"/>
  <c r="B21" i="1"/>
  <c r="E21" i="1"/>
  <c r="C21" i="1"/>
  <c r="B17" i="1"/>
  <c r="D17" i="1"/>
  <c r="C17" i="1"/>
  <c r="E17" i="1"/>
  <c r="B19" i="1"/>
  <c r="E19" i="1"/>
  <c r="C19" i="1"/>
  <c r="B20" i="1"/>
  <c r="C20" i="1"/>
  <c r="E20" i="1"/>
  <c r="C11" i="1"/>
  <c r="E11" i="1"/>
  <c r="B11" i="1"/>
  <c r="C13" i="1"/>
  <c r="E13" i="1"/>
  <c r="B13" i="1"/>
  <c r="E18" i="1"/>
  <c r="B18" i="1"/>
  <c r="C18" i="1"/>
  <c r="B22" i="1"/>
  <c r="C22" i="1"/>
  <c r="E22" i="1"/>
  <c r="D12" i="1"/>
  <c r="B12" i="1"/>
  <c r="E12" i="1"/>
  <c r="C12" i="1"/>
  <c r="D23" i="1"/>
  <c r="C23" i="1"/>
  <c r="B23" i="1"/>
  <c r="E23" i="1"/>
  <c r="B25" i="1"/>
  <c r="C25" i="1"/>
  <c r="E25" i="1"/>
  <c r="E16" i="1"/>
  <c r="C16" i="1"/>
  <c r="B16" i="1"/>
  <c r="F17" i="1" l="1"/>
  <c r="F8" i="1"/>
  <c r="H8" i="1" s="1"/>
  <c r="F10" i="1"/>
  <c r="H10" i="1" s="1"/>
  <c r="F23" i="1"/>
  <c r="F21" i="1"/>
  <c r="F15" i="1"/>
  <c r="F24" i="1"/>
  <c r="F19" i="1"/>
  <c r="F20" i="1"/>
  <c r="F12" i="1"/>
  <c r="B24" i="1"/>
  <c r="D21" i="1"/>
  <c r="D22" i="1"/>
  <c r="F22" i="1" s="1"/>
  <c r="D13" i="1"/>
  <c r="F13" i="1" s="1"/>
  <c r="D19" i="1"/>
  <c r="D18" i="1"/>
  <c r="F18" i="1" s="1"/>
  <c r="D11" i="1"/>
  <c r="F11" i="1" s="1"/>
  <c r="E14" i="1"/>
  <c r="D14" i="1"/>
  <c r="C14" i="1"/>
  <c r="B14" i="1"/>
  <c r="D25" i="1"/>
  <c r="F25" i="1" s="1"/>
  <c r="D16" i="1"/>
  <c r="F16" i="1" s="1"/>
  <c r="D20" i="1"/>
  <c r="F14" i="1" l="1"/>
  <c r="H12" i="1"/>
  <c r="H20" i="1" l="1"/>
  <c r="H16" i="1" l="1"/>
  <c r="H25" i="1" l="1"/>
  <c r="H14" i="1" l="1"/>
  <c r="H11" i="1" l="1"/>
  <c r="H23" i="1"/>
  <c r="H19" i="1" l="1"/>
  <c r="H18" i="1"/>
  <c r="H13" i="1" l="1"/>
  <c r="H15" i="1" l="1"/>
  <c r="H22" i="1" l="1"/>
  <c r="H17" i="1"/>
  <c r="I8" i="1" l="1"/>
  <c r="H21" i="1"/>
  <c r="H24" i="1"/>
  <c r="I9" i="1" l="1"/>
  <c r="I10" i="1"/>
  <c r="I7" i="1"/>
  <c r="I22" i="1"/>
  <c r="I13" i="1"/>
  <c r="I17" i="1"/>
  <c r="I21" i="1"/>
  <c r="I15" i="1"/>
  <c r="I24" i="1"/>
  <c r="I12" i="1"/>
  <c r="I16" i="1"/>
  <c r="I20" i="1"/>
  <c r="I25" i="1"/>
  <c r="I11" i="1"/>
  <c r="I14" i="1"/>
  <c r="I18" i="1"/>
  <c r="I19" i="1"/>
  <c r="I23" i="1"/>
</calcChain>
</file>

<file path=xl/sharedStrings.xml><?xml version="1.0" encoding="utf-8"?>
<sst xmlns="http://schemas.openxmlformats.org/spreadsheetml/2006/main" count="34" uniqueCount="34">
  <si>
    <t>Hdc.</t>
  </si>
  <si>
    <t>Name</t>
  </si>
  <si>
    <t>Strike</t>
  </si>
  <si>
    <t>Spare</t>
  </si>
  <si>
    <t>Split</t>
  </si>
  <si>
    <t>Open</t>
  </si>
  <si>
    <t>Gesamt</t>
  </si>
  <si>
    <t>Matthias</t>
  </si>
  <si>
    <t>Dana</t>
  </si>
  <si>
    <t>Verena</t>
  </si>
  <si>
    <t>Adin</t>
  </si>
  <si>
    <t>Roland</t>
  </si>
  <si>
    <t>Michael R.</t>
  </si>
  <si>
    <t>Mario</t>
  </si>
  <si>
    <t>Michael Sch.</t>
  </si>
  <si>
    <t>Horst</t>
  </si>
  <si>
    <t>Sophia</t>
  </si>
  <si>
    <t>Jörg Wunder</t>
  </si>
  <si>
    <t>Manu</t>
  </si>
  <si>
    <t>Edda</t>
  </si>
  <si>
    <t>Jörg Steen</t>
  </si>
  <si>
    <t>Raja</t>
  </si>
  <si>
    <t>Jule</t>
  </si>
  <si>
    <t>Holger</t>
  </si>
  <si>
    <t>Leoni</t>
  </si>
  <si>
    <t>Gesamt inkl. HDC</t>
  </si>
  <si>
    <t>Rang</t>
  </si>
  <si>
    <t>HDC:</t>
  </si>
  <si>
    <t>Kinder</t>
  </si>
  <si>
    <t>Frauen</t>
  </si>
  <si>
    <t>Mütze</t>
  </si>
  <si>
    <t>Kostüm</t>
  </si>
  <si>
    <t xml:space="preserve">                          Auswertung Nikolausturnier 2025</t>
  </si>
  <si>
    <t>Trainingsgutschein von Michael bekommen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</si>
</sst>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5" xfId="0" applyFont="1" applyBorder="1"/>
    <xf numFmtId="0" fontId="0" fillId="0" borderId="5" xfId="0" applyBorder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6" xfId="0" applyBorder="1"/>
    <xf numFmtId="0" fontId="1" fillId="0" borderId="7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0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3" borderId="10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4" borderId="10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5" borderId="10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0" fillId="4" borderId="0" xfId="0" applyFill="1"/>
    <xf numFmtId="0" fontId="1" fillId="6" borderId="10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3" fillId="5" borderId="0" xfId="0" applyFont="1" applyFill="1"/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1" fillId="4" borderId="12" xfId="0" applyFont="1" applyFill="1" applyBorder="1"/>
    <xf numFmtId="0" fontId="1" fillId="4" borderId="1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95AB-3245-447A-B76A-2A2D1CCD9001}">
  <dimension ref="A2:T25"/>
  <sheetViews>
    <sheetView tabSelected="1" zoomScale="84" zoomScaleNormal="115" workbookViewId="0">
      <selection activeCell="D30" sqref="D30"/>
    </sheetView>
  </sheetViews>
  <sheetFormatPr baseColWidth="10" defaultRowHeight="15" x14ac:dyDescent="0.25"/>
  <cols>
    <col min="1" max="1" width="19.28515625" customWidth="1"/>
    <col min="8" max="8" width="22.7109375" bestFit="1" customWidth="1"/>
  </cols>
  <sheetData>
    <row r="2" spans="1:20" ht="23.25" x14ac:dyDescent="0.35">
      <c r="A2" s="38" t="s">
        <v>32</v>
      </c>
      <c r="B2" s="39"/>
      <c r="C2" s="39"/>
      <c r="D2" s="1"/>
      <c r="E2" s="1"/>
      <c r="F2" s="1"/>
    </row>
    <row r="3" spans="1:20" ht="21.75" thickBot="1" x14ac:dyDescent="0.4">
      <c r="A3" s="1"/>
      <c r="B3" s="1"/>
      <c r="C3" s="1"/>
      <c r="D3" s="1"/>
      <c r="E3" s="1"/>
      <c r="F3" s="1"/>
    </row>
    <row r="4" spans="1:20" ht="21.75" thickBot="1" x14ac:dyDescent="0.4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0</v>
      </c>
      <c r="H4" s="5" t="s">
        <v>25</v>
      </c>
      <c r="I4" s="6" t="s">
        <v>26</v>
      </c>
    </row>
    <row r="5" spans="1:20" ht="27" customHeight="1" x14ac:dyDescent="0.35">
      <c r="A5" s="2"/>
      <c r="B5" s="2">
        <v>10</v>
      </c>
      <c r="C5" s="2">
        <v>5</v>
      </c>
      <c r="D5" s="2">
        <v>7</v>
      </c>
      <c r="E5" s="2">
        <v>-1</v>
      </c>
      <c r="F5" s="2"/>
      <c r="G5" s="3"/>
      <c r="H5" s="3"/>
      <c r="I5" s="3"/>
    </row>
    <row r="6" spans="1:20" ht="19.5" customHeight="1" x14ac:dyDescent="0.35">
      <c r="A6" s="7"/>
      <c r="B6" s="7"/>
      <c r="C6" s="7"/>
      <c r="D6" s="7"/>
      <c r="E6" s="7"/>
      <c r="F6" s="7"/>
      <c r="G6" s="8"/>
      <c r="H6" s="8"/>
      <c r="I6" s="8"/>
      <c r="R6" t="s">
        <v>27</v>
      </c>
      <c r="S6" t="s">
        <v>28</v>
      </c>
      <c r="T6">
        <v>20</v>
      </c>
    </row>
    <row r="7" spans="1:20" ht="21" x14ac:dyDescent="0.35">
      <c r="A7" s="28" t="s">
        <v>7</v>
      </c>
      <c r="B7" s="29">
        <f>$B$5*11</f>
        <v>110</v>
      </c>
      <c r="C7" s="29">
        <f>$C$5*8</f>
        <v>40</v>
      </c>
      <c r="D7" s="29">
        <f>$D$5*0</f>
        <v>0</v>
      </c>
      <c r="E7" s="29">
        <f>$E$5*1</f>
        <v>-1</v>
      </c>
      <c r="F7" s="29">
        <f t="shared" ref="F7:F25" si="0">SUM(B7:E7)</f>
        <v>149</v>
      </c>
      <c r="G7" s="29">
        <v>10</v>
      </c>
      <c r="H7" s="36">
        <f>F7+G7</f>
        <v>159</v>
      </c>
      <c r="I7" s="30">
        <f t="shared" ref="I7:I25" si="1">RANK(H7,$H$7:$H$25,0)</f>
        <v>1</v>
      </c>
      <c r="K7" s="45"/>
      <c r="S7" t="s">
        <v>30</v>
      </c>
      <c r="T7">
        <v>10</v>
      </c>
    </row>
    <row r="8" spans="1:20" ht="21" x14ac:dyDescent="0.35">
      <c r="A8" s="15" t="s">
        <v>13</v>
      </c>
      <c r="B8" s="16">
        <f>$B$5*8</f>
        <v>80</v>
      </c>
      <c r="C8" s="16">
        <f>$C$5*11</f>
        <v>55</v>
      </c>
      <c r="D8" s="16">
        <f>$D$5*0</f>
        <v>0</v>
      </c>
      <c r="E8" s="16">
        <f>$E$5*1</f>
        <v>-1</v>
      </c>
      <c r="F8" s="50">
        <f t="shared" si="0"/>
        <v>134</v>
      </c>
      <c r="G8" s="16">
        <v>10</v>
      </c>
      <c r="H8" s="34">
        <f>F8+G8</f>
        <v>144</v>
      </c>
      <c r="I8" s="17">
        <f t="shared" si="1"/>
        <v>2</v>
      </c>
      <c r="K8" s="46"/>
      <c r="S8" t="s">
        <v>31</v>
      </c>
      <c r="T8">
        <v>30</v>
      </c>
    </row>
    <row r="9" spans="1:20" ht="21.75" thickBot="1" x14ac:dyDescent="0.4">
      <c r="A9" s="18" t="s">
        <v>17</v>
      </c>
      <c r="B9" s="19">
        <f>$B$5*4</f>
        <v>40</v>
      </c>
      <c r="C9" s="19">
        <f>$C$5*12</f>
        <v>60</v>
      </c>
      <c r="D9" s="19">
        <f>$D$5*2</f>
        <v>14</v>
      </c>
      <c r="E9" s="19">
        <f>$E$5*2</f>
        <v>-2</v>
      </c>
      <c r="F9" s="19">
        <f t="shared" si="0"/>
        <v>112</v>
      </c>
      <c r="G9" s="19">
        <v>10</v>
      </c>
      <c r="H9" s="37">
        <f>F9+G9</f>
        <v>122</v>
      </c>
      <c r="I9" s="20">
        <f t="shared" si="1"/>
        <v>3</v>
      </c>
      <c r="K9" s="46"/>
      <c r="S9" t="s">
        <v>29</v>
      </c>
      <c r="T9">
        <v>10</v>
      </c>
    </row>
    <row r="10" spans="1:20" ht="21" x14ac:dyDescent="0.35">
      <c r="A10" s="9" t="s">
        <v>10</v>
      </c>
      <c r="B10" s="13">
        <f>$B$5*8</f>
        <v>80</v>
      </c>
      <c r="C10" s="13">
        <f>$C$5*7</f>
        <v>35</v>
      </c>
      <c r="D10" s="13">
        <f t="shared" ref="D10" si="2">$D$5*0</f>
        <v>0</v>
      </c>
      <c r="E10" s="13">
        <f>$E$5*4</f>
        <v>-4</v>
      </c>
      <c r="F10" s="13">
        <f t="shared" si="0"/>
        <v>111</v>
      </c>
      <c r="G10" s="13">
        <v>0</v>
      </c>
      <c r="H10" s="32">
        <f t="shared" ref="H10" si="3">F10+G10</f>
        <v>111</v>
      </c>
      <c r="I10" s="11">
        <f t="shared" si="1"/>
        <v>4</v>
      </c>
      <c r="K10" s="47"/>
    </row>
    <row r="11" spans="1:20" ht="21" x14ac:dyDescent="0.35">
      <c r="A11" s="10" t="s">
        <v>9</v>
      </c>
      <c r="B11" s="14">
        <f>$B$5*6</f>
        <v>60</v>
      </c>
      <c r="C11" s="14">
        <f>$C$5*7</f>
        <v>35</v>
      </c>
      <c r="D11" s="14">
        <f>$D$5*0</f>
        <v>0</v>
      </c>
      <c r="E11" s="14">
        <f>$E$5*5</f>
        <v>-5</v>
      </c>
      <c r="F11" s="14">
        <f t="shared" si="0"/>
        <v>90</v>
      </c>
      <c r="G11" s="14">
        <v>20</v>
      </c>
      <c r="H11" s="33">
        <f t="shared" ref="H11:H25" si="4">F11+G11</f>
        <v>110</v>
      </c>
      <c r="I11" s="12">
        <f t="shared" si="1"/>
        <v>5</v>
      </c>
      <c r="K11" s="47"/>
    </row>
    <row r="12" spans="1:20" ht="21" x14ac:dyDescent="0.35">
      <c r="A12" s="10" t="s">
        <v>11</v>
      </c>
      <c r="B12" s="14">
        <f>$B$5*6</f>
        <v>60</v>
      </c>
      <c r="C12" s="14">
        <f>$C$5*7</f>
        <v>35</v>
      </c>
      <c r="D12" s="14">
        <f>$D$5*1</f>
        <v>7</v>
      </c>
      <c r="E12" s="14">
        <f>$E$5*3</f>
        <v>-3</v>
      </c>
      <c r="F12" s="14">
        <f t="shared" si="0"/>
        <v>99</v>
      </c>
      <c r="G12" s="14">
        <v>10</v>
      </c>
      <c r="H12" s="33">
        <f t="shared" si="4"/>
        <v>109</v>
      </c>
      <c r="I12" s="12">
        <f t="shared" si="1"/>
        <v>6</v>
      </c>
      <c r="K12" s="47"/>
    </row>
    <row r="13" spans="1:20" ht="21" x14ac:dyDescent="0.35">
      <c r="A13" s="10" t="s">
        <v>18</v>
      </c>
      <c r="B13" s="14">
        <f>$B$5*4</f>
        <v>40</v>
      </c>
      <c r="C13" s="14">
        <f>$C$5*11</f>
        <v>55</v>
      </c>
      <c r="D13" s="14">
        <f>$D$5*0</f>
        <v>0</v>
      </c>
      <c r="E13" s="14">
        <f>$E$5*6</f>
        <v>-6</v>
      </c>
      <c r="F13" s="14">
        <f t="shared" si="0"/>
        <v>89</v>
      </c>
      <c r="G13" s="14">
        <v>20</v>
      </c>
      <c r="H13" s="33">
        <f t="shared" si="4"/>
        <v>109</v>
      </c>
      <c r="I13" s="12">
        <f t="shared" si="1"/>
        <v>6</v>
      </c>
      <c r="K13" s="47"/>
    </row>
    <row r="14" spans="1:20" ht="21" hidden="1" x14ac:dyDescent="0.35">
      <c r="A14" s="10"/>
      <c r="B14" s="14">
        <f>$B$5*0</f>
        <v>0</v>
      </c>
      <c r="C14" s="14">
        <f>$C$5*0</f>
        <v>0</v>
      </c>
      <c r="D14" s="14">
        <f>$D$5*0</f>
        <v>0</v>
      </c>
      <c r="E14" s="14">
        <f>$E$5*0</f>
        <v>0</v>
      </c>
      <c r="F14" s="14">
        <f t="shared" si="0"/>
        <v>0</v>
      </c>
      <c r="G14" s="14"/>
      <c r="H14" s="33">
        <f t="shared" si="4"/>
        <v>0</v>
      </c>
      <c r="I14" s="12">
        <f t="shared" si="1"/>
        <v>19</v>
      </c>
      <c r="K14" s="46"/>
    </row>
    <row r="15" spans="1:20" ht="21" x14ac:dyDescent="0.35">
      <c r="A15" s="10" t="s">
        <v>19</v>
      </c>
      <c r="B15" s="14">
        <f>$B$5*3</f>
        <v>30</v>
      </c>
      <c r="C15" s="14">
        <f>$C$5*8</f>
        <v>40</v>
      </c>
      <c r="D15" s="14">
        <f>$D$5*2</f>
        <v>14</v>
      </c>
      <c r="E15" s="14">
        <f>$E$5*7</f>
        <v>-7</v>
      </c>
      <c r="F15" s="14">
        <f t="shared" si="0"/>
        <v>77</v>
      </c>
      <c r="G15" s="14">
        <v>20</v>
      </c>
      <c r="H15" s="33">
        <f t="shared" si="4"/>
        <v>97</v>
      </c>
      <c r="I15" s="12">
        <f t="shared" si="1"/>
        <v>8</v>
      </c>
      <c r="K15" s="45"/>
    </row>
    <row r="16" spans="1:20" ht="21" x14ac:dyDescent="0.35">
      <c r="A16" s="10" t="s">
        <v>8</v>
      </c>
      <c r="B16" s="14">
        <f>$B$5*2</f>
        <v>20</v>
      </c>
      <c r="C16" s="25">
        <f>$C$5*11</f>
        <v>55</v>
      </c>
      <c r="D16" s="14">
        <f>$D$5*0</f>
        <v>0</v>
      </c>
      <c r="E16" s="14">
        <f>$E$5*6</f>
        <v>-6</v>
      </c>
      <c r="F16" s="14">
        <f t="shared" si="0"/>
        <v>69</v>
      </c>
      <c r="G16" s="14">
        <v>20</v>
      </c>
      <c r="H16" s="33">
        <f t="shared" si="4"/>
        <v>89</v>
      </c>
      <c r="I16" s="12">
        <f t="shared" si="1"/>
        <v>9</v>
      </c>
    </row>
    <row r="17" spans="1:13" ht="21" x14ac:dyDescent="0.35">
      <c r="A17" s="10" t="s">
        <v>21</v>
      </c>
      <c r="B17" s="14">
        <f>$B$5*4</f>
        <v>40</v>
      </c>
      <c r="C17" s="14">
        <f>$C$5*4</f>
        <v>20</v>
      </c>
      <c r="D17" s="14">
        <f>$D$5*1</f>
        <v>7</v>
      </c>
      <c r="E17" s="14">
        <f>$E$5*10</f>
        <v>-10</v>
      </c>
      <c r="F17" s="14">
        <f t="shared" si="0"/>
        <v>57</v>
      </c>
      <c r="G17" s="14">
        <v>30</v>
      </c>
      <c r="H17" s="33">
        <f t="shared" si="4"/>
        <v>87</v>
      </c>
      <c r="I17" s="12">
        <f t="shared" si="1"/>
        <v>10</v>
      </c>
      <c r="K17" s="46"/>
    </row>
    <row r="18" spans="1:13" ht="21" x14ac:dyDescent="0.35">
      <c r="A18" s="10" t="s">
        <v>16</v>
      </c>
      <c r="B18" s="14">
        <f>$B$5*1</f>
        <v>10</v>
      </c>
      <c r="C18" s="14">
        <f>$C$5*7</f>
        <v>35</v>
      </c>
      <c r="D18" s="14">
        <f t="shared" ref="D18:D23" si="5">$D$5*0</f>
        <v>0</v>
      </c>
      <c r="E18" s="14">
        <f>$E$5*10</f>
        <v>-10</v>
      </c>
      <c r="F18" s="14">
        <f t="shared" si="0"/>
        <v>35</v>
      </c>
      <c r="G18" s="14">
        <v>50</v>
      </c>
      <c r="H18" s="33">
        <f t="shared" si="4"/>
        <v>85</v>
      </c>
      <c r="I18" s="12">
        <f t="shared" si="1"/>
        <v>11</v>
      </c>
      <c r="K18" s="46"/>
    </row>
    <row r="19" spans="1:13" ht="21" x14ac:dyDescent="0.35">
      <c r="A19" s="10" t="s">
        <v>20</v>
      </c>
      <c r="B19" s="14">
        <f>$B$5*2</f>
        <v>20</v>
      </c>
      <c r="C19" s="14">
        <f>$C$5*11</f>
        <v>55</v>
      </c>
      <c r="D19" s="14">
        <f t="shared" si="5"/>
        <v>0</v>
      </c>
      <c r="E19" s="14">
        <f>$E$5*5</f>
        <v>-5</v>
      </c>
      <c r="F19" s="14">
        <f t="shared" si="0"/>
        <v>70</v>
      </c>
      <c r="G19" s="14">
        <v>10</v>
      </c>
      <c r="H19" s="33">
        <f t="shared" si="4"/>
        <v>80</v>
      </c>
      <c r="I19" s="12">
        <f t="shared" si="1"/>
        <v>12</v>
      </c>
      <c r="K19" s="48"/>
      <c r="L19" s="31"/>
    </row>
    <row r="20" spans="1:13" ht="21" x14ac:dyDescent="0.35">
      <c r="A20" s="10" t="s">
        <v>12</v>
      </c>
      <c r="B20" s="14">
        <f>$B$5*2</f>
        <v>20</v>
      </c>
      <c r="C20" s="14">
        <f>$C$5*11</f>
        <v>55</v>
      </c>
      <c r="D20" s="14">
        <f t="shared" si="5"/>
        <v>0</v>
      </c>
      <c r="E20" s="14">
        <f>$E$5*6</f>
        <v>-6</v>
      </c>
      <c r="F20" s="14">
        <f t="shared" si="0"/>
        <v>69</v>
      </c>
      <c r="G20" s="14">
        <v>10</v>
      </c>
      <c r="H20" s="33">
        <f t="shared" si="4"/>
        <v>79</v>
      </c>
      <c r="I20" s="12">
        <f t="shared" si="1"/>
        <v>13</v>
      </c>
      <c r="K20" s="46"/>
    </row>
    <row r="21" spans="1:13" ht="21" x14ac:dyDescent="0.35">
      <c r="A21" s="10" t="s">
        <v>23</v>
      </c>
      <c r="B21" s="14">
        <f>$B$5*3</f>
        <v>30</v>
      </c>
      <c r="C21" s="14">
        <f>$C$5*9</f>
        <v>45</v>
      </c>
      <c r="D21" s="14">
        <f t="shared" si="5"/>
        <v>0</v>
      </c>
      <c r="E21" s="14">
        <f>$E$5*8</f>
        <v>-8</v>
      </c>
      <c r="F21" s="14">
        <f t="shared" si="0"/>
        <v>67</v>
      </c>
      <c r="G21" s="14">
        <v>0</v>
      </c>
      <c r="H21" s="33">
        <f t="shared" si="4"/>
        <v>67</v>
      </c>
      <c r="I21" s="12">
        <f t="shared" si="1"/>
        <v>14</v>
      </c>
      <c r="K21" s="46"/>
    </row>
    <row r="22" spans="1:13" ht="21" x14ac:dyDescent="0.35">
      <c r="A22" s="21" t="s">
        <v>22</v>
      </c>
      <c r="B22" s="22">
        <f>$B$5*1</f>
        <v>10</v>
      </c>
      <c r="C22" s="22">
        <f>$C$5*8</f>
        <v>40</v>
      </c>
      <c r="D22" s="22">
        <f t="shared" si="5"/>
        <v>0</v>
      </c>
      <c r="E22" s="22">
        <f>$E$5*7</f>
        <v>-7</v>
      </c>
      <c r="F22" s="22">
        <f t="shared" si="0"/>
        <v>43</v>
      </c>
      <c r="G22" s="22">
        <v>20</v>
      </c>
      <c r="H22" s="35">
        <f t="shared" si="4"/>
        <v>63</v>
      </c>
      <c r="I22" s="23">
        <f t="shared" si="1"/>
        <v>15</v>
      </c>
      <c r="K22" s="46"/>
    </row>
    <row r="23" spans="1:13" ht="21" x14ac:dyDescent="0.35">
      <c r="A23" s="10" t="s">
        <v>15</v>
      </c>
      <c r="B23" s="14">
        <f>$B$5*2</f>
        <v>20</v>
      </c>
      <c r="C23" s="14">
        <f>$C$5*8</f>
        <v>40</v>
      </c>
      <c r="D23" s="14">
        <f t="shared" si="5"/>
        <v>0</v>
      </c>
      <c r="E23" s="14">
        <f>$E$5*9</f>
        <v>-9</v>
      </c>
      <c r="F23" s="14">
        <f t="shared" si="0"/>
        <v>51</v>
      </c>
      <c r="G23" s="14">
        <v>10</v>
      </c>
      <c r="H23" s="33">
        <f t="shared" si="4"/>
        <v>61</v>
      </c>
      <c r="I23" s="12">
        <f t="shared" si="1"/>
        <v>16</v>
      </c>
      <c r="J23" s="27" t="s">
        <v>33</v>
      </c>
      <c r="K23" s="49"/>
      <c r="L23" s="27"/>
      <c r="M23" s="27"/>
    </row>
    <row r="24" spans="1:13" ht="21" x14ac:dyDescent="0.35">
      <c r="A24" s="24" t="s">
        <v>24</v>
      </c>
      <c r="B24" s="25">
        <f>$B$5*0</f>
        <v>0</v>
      </c>
      <c r="C24" s="25">
        <f>$C$5*6</f>
        <v>30</v>
      </c>
      <c r="D24" s="25">
        <f>$D$5*1</f>
        <v>7</v>
      </c>
      <c r="E24" s="25">
        <f>$E$5*11</f>
        <v>-11</v>
      </c>
      <c r="F24" s="14">
        <f t="shared" si="0"/>
        <v>26</v>
      </c>
      <c r="G24" s="25">
        <v>20</v>
      </c>
      <c r="H24" s="42">
        <f t="shared" si="4"/>
        <v>46</v>
      </c>
      <c r="I24" s="26">
        <f t="shared" si="1"/>
        <v>17</v>
      </c>
      <c r="K24" s="46"/>
    </row>
    <row r="25" spans="1:13" ht="21.75" thickBot="1" x14ac:dyDescent="0.4">
      <c r="A25" s="40" t="s">
        <v>14</v>
      </c>
      <c r="B25" s="41">
        <f>$B$5*2</f>
        <v>20</v>
      </c>
      <c r="C25" s="41">
        <f>$C$5*5</f>
        <v>25</v>
      </c>
      <c r="D25" s="41">
        <f>$D$5*0</f>
        <v>0</v>
      </c>
      <c r="E25" s="41">
        <f>$E$5*10</f>
        <v>-10</v>
      </c>
      <c r="F25" s="41">
        <f t="shared" si="0"/>
        <v>35</v>
      </c>
      <c r="G25" s="41">
        <v>0</v>
      </c>
      <c r="H25" s="43">
        <f t="shared" si="4"/>
        <v>35</v>
      </c>
      <c r="I25" s="44">
        <f t="shared" si="1"/>
        <v>18</v>
      </c>
      <c r="K25" s="47"/>
    </row>
  </sheetData>
  <sortState xmlns:xlrd2="http://schemas.microsoft.com/office/spreadsheetml/2017/richdata2" ref="A8:I25">
    <sortCondition ref="I8:I2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Teilnehmer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Nadine Kuchling</cp:lastModifiedBy>
  <dcterms:created xsi:type="dcterms:W3CDTF">2022-02-07T16:09:52Z</dcterms:created>
  <dcterms:modified xsi:type="dcterms:W3CDTF">2025-12-09T18:49:02Z</dcterms:modified>
</cp:coreProperties>
</file>